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ROGRAMS AND DIVISIONS\PUBLIC WORKS\SOLID WASTE\HOME TOXICS PROGRAM (HHW)\Waste Motor Oil\"/>
    </mc:Choice>
  </mc:AlternateContent>
  <bookViews>
    <workbookView xWindow="480" yWindow="120" windowWidth="27795" windowHeight="12585" activeTab="1"/>
  </bookViews>
  <sheets>
    <sheet name="2016" sheetId="1" r:id="rId1"/>
    <sheet name="2017" sheetId="2" r:id="rId2"/>
    <sheet name="2018" sheetId="3" r:id="rId3"/>
  </sheets>
  <calcPr calcId="152511"/>
</workbook>
</file>

<file path=xl/calcChain.xml><?xml version="1.0" encoding="utf-8"?>
<calcChain xmlns="http://schemas.openxmlformats.org/spreadsheetml/2006/main">
  <c r="M15" i="2" l="1"/>
  <c r="L15" i="2"/>
  <c r="L10" i="2"/>
  <c r="L11" i="2"/>
  <c r="L12" i="2"/>
  <c r="L13" i="2"/>
  <c r="L14" i="2"/>
  <c r="L9" i="2"/>
  <c r="J14" i="2"/>
  <c r="J13" i="2"/>
  <c r="J12" i="2"/>
  <c r="J11" i="2"/>
  <c r="J10" i="2"/>
  <c r="J9" i="2"/>
  <c r="I9" i="3" l="1"/>
  <c r="H9" i="3"/>
  <c r="F9" i="3"/>
  <c r="H14" i="2" l="1"/>
  <c r="F14" i="2"/>
  <c r="H13" i="2" l="1"/>
  <c r="F13" i="2"/>
  <c r="H12" i="2" l="1"/>
  <c r="F12" i="2"/>
  <c r="E22" i="2" l="1"/>
  <c r="F22" i="2"/>
  <c r="G22" i="2"/>
  <c r="H22" i="2"/>
  <c r="H11" i="2"/>
  <c r="F11" i="2"/>
  <c r="H10" i="2" l="1"/>
  <c r="H9" i="2"/>
  <c r="F10" i="2"/>
  <c r="F9" i="2"/>
  <c r="J23" i="1" l="1"/>
  <c r="J15" i="1"/>
  <c r="F23" i="1"/>
  <c r="H13" i="1"/>
  <c r="F13" i="1"/>
  <c r="H12" i="1"/>
  <c r="F12" i="1"/>
  <c r="E19" i="1"/>
  <c r="G19" i="1"/>
  <c r="H11" i="1"/>
  <c r="F11" i="1"/>
  <c r="H10" i="1"/>
  <c r="F10" i="1"/>
  <c r="H9" i="1"/>
  <c r="H19" i="1"/>
  <c r="F9" i="1"/>
  <c r="F19" i="1"/>
</calcChain>
</file>

<file path=xl/sharedStrings.xml><?xml version="1.0" encoding="utf-8"?>
<sst xmlns="http://schemas.openxmlformats.org/spreadsheetml/2006/main" count="63" uniqueCount="24">
  <si>
    <t>Wate oil &amp; anti-freeze log</t>
  </si>
  <si>
    <t>Pick-up date</t>
  </si>
  <si>
    <t>Vendor</t>
  </si>
  <si>
    <t>Gallons</t>
  </si>
  <si>
    <t>Weight</t>
  </si>
  <si>
    <t>Motor oil</t>
  </si>
  <si>
    <t>Anti-freeze</t>
  </si>
  <si>
    <t>Future Environmental</t>
  </si>
  <si>
    <t>Conversion factors</t>
  </si>
  <si>
    <t>Motor oil: 1 gallon = 7.344 pounds</t>
  </si>
  <si>
    <t>Anti-freeze: 1 gallon = 8.77 pounds</t>
  </si>
  <si>
    <t>Invoice</t>
  </si>
  <si>
    <t>Future Env.</t>
  </si>
  <si>
    <t>Future</t>
  </si>
  <si>
    <t>Total</t>
  </si>
  <si>
    <t>What US</t>
  </si>
  <si>
    <t>Ecology</t>
  </si>
  <si>
    <t xml:space="preserve">What we </t>
  </si>
  <si>
    <t>would have</t>
  </si>
  <si>
    <t>paid</t>
  </si>
  <si>
    <t>Actual</t>
  </si>
  <si>
    <t>payments</t>
  </si>
  <si>
    <t>charged/#</t>
  </si>
  <si>
    <t>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</si>
</sst>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_(* #,##0_);_(* \(#,##0\);_(* &quot;-&quot;??_);_(@_)"/>
    <numFmt numFmtId="166" formatCode="&quot;$&quot;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15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1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7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66" fontId="0" fillId="0" borderId="0" xfId="2" applyNumberFormat="1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6" sqref="A1:J6"/>
    </sheetView>
  </sheetViews>
  <sheetFormatPr defaultRowHeight="15" x14ac:dyDescent="0.25"/>
  <cols>
    <col min="1" max="1" width="10.140625" bestFit="1" customWidth="1"/>
    <col min="2" max="2" width="5" customWidth="1"/>
    <col min="4" max="4" width="12.28515625" customWidth="1"/>
    <col min="5" max="5" width="9.5703125" bestFit="1" customWidth="1"/>
    <col min="6" max="6" width="10.5703125" bestFit="1" customWidth="1"/>
    <col min="7" max="7" width="9.28515625" bestFit="1" customWidth="1"/>
    <col min="8" max="8" width="9.5703125" bestFit="1" customWidth="1"/>
    <col min="10" max="10" width="9.140625" style="5"/>
  </cols>
  <sheetData>
    <row r="1" spans="1:10" x14ac:dyDescent="0.25">
      <c r="A1" t="s">
        <v>0</v>
      </c>
      <c r="E1" t="s">
        <v>8</v>
      </c>
    </row>
    <row r="2" spans="1:10" x14ac:dyDescent="0.25">
      <c r="E2" t="s">
        <v>9</v>
      </c>
    </row>
    <row r="3" spans="1:10" x14ac:dyDescent="0.25">
      <c r="E3" t="s">
        <v>10</v>
      </c>
    </row>
    <row r="5" spans="1:10" x14ac:dyDescent="0.25">
      <c r="E5" t="s">
        <v>5</v>
      </c>
      <c r="G5" t="s">
        <v>6</v>
      </c>
      <c r="J5" s="5" t="s">
        <v>11</v>
      </c>
    </row>
    <row r="6" spans="1:10" x14ac:dyDescent="0.25">
      <c r="A6" t="s">
        <v>1</v>
      </c>
      <c r="C6" t="s">
        <v>2</v>
      </c>
      <c r="E6" t="s">
        <v>3</v>
      </c>
      <c r="F6" t="s">
        <v>4</v>
      </c>
      <c r="G6" t="s">
        <v>3</v>
      </c>
      <c r="H6" t="s">
        <v>4</v>
      </c>
    </row>
    <row r="8" spans="1:10" x14ac:dyDescent="0.25">
      <c r="A8" s="1">
        <v>42466</v>
      </c>
      <c r="C8" t="s">
        <v>7</v>
      </c>
      <c r="E8" s="4">
        <v>282</v>
      </c>
      <c r="F8" s="4">
        <v>2071</v>
      </c>
      <c r="G8" s="4">
        <v>78</v>
      </c>
      <c r="H8" s="4">
        <v>684</v>
      </c>
      <c r="J8" s="5">
        <v>50</v>
      </c>
    </row>
    <row r="9" spans="1:10" x14ac:dyDescent="0.25">
      <c r="A9" s="1">
        <v>42509</v>
      </c>
      <c r="C9" t="s">
        <v>7</v>
      </c>
      <c r="E9" s="4">
        <v>420</v>
      </c>
      <c r="F9" s="4">
        <f>E9*7.344</f>
        <v>3084.48</v>
      </c>
      <c r="G9" s="4">
        <v>45</v>
      </c>
      <c r="H9" s="4">
        <f>G9*8.77</f>
        <v>394.65</v>
      </c>
      <c r="J9" s="5">
        <v>50</v>
      </c>
    </row>
    <row r="10" spans="1:10" x14ac:dyDescent="0.25">
      <c r="A10" s="3">
        <v>42552</v>
      </c>
      <c r="C10" t="s">
        <v>7</v>
      </c>
      <c r="E10" s="4">
        <v>560</v>
      </c>
      <c r="F10" s="4">
        <f>E10*7.344</f>
        <v>4112.6400000000003</v>
      </c>
      <c r="G10" s="4">
        <v>80</v>
      </c>
      <c r="H10" s="4">
        <f>G10*8.77</f>
        <v>701.59999999999991</v>
      </c>
      <c r="J10" s="5">
        <v>50</v>
      </c>
    </row>
    <row r="11" spans="1:10" x14ac:dyDescent="0.25">
      <c r="A11" s="1">
        <v>42594</v>
      </c>
      <c r="C11" t="s">
        <v>7</v>
      </c>
      <c r="E11" s="4">
        <v>375</v>
      </c>
      <c r="F11" s="4">
        <f>E11*7.344</f>
        <v>2754</v>
      </c>
      <c r="G11" s="4">
        <v>125</v>
      </c>
      <c r="H11" s="4">
        <f>G11*8.77</f>
        <v>1096.25</v>
      </c>
      <c r="J11" s="5">
        <v>50</v>
      </c>
    </row>
    <row r="12" spans="1:10" x14ac:dyDescent="0.25">
      <c r="A12" s="1">
        <v>42635</v>
      </c>
      <c r="C12" t="s">
        <v>7</v>
      </c>
      <c r="E12" s="4">
        <v>400</v>
      </c>
      <c r="F12" s="4">
        <f>E12*7.344</f>
        <v>2937.6</v>
      </c>
      <c r="G12" s="4">
        <v>90</v>
      </c>
      <c r="H12" s="4">
        <f>G12*8.77</f>
        <v>789.3</v>
      </c>
      <c r="J12" s="5">
        <v>50</v>
      </c>
    </row>
    <row r="13" spans="1:10" x14ac:dyDescent="0.25">
      <c r="A13" s="1">
        <v>42690</v>
      </c>
      <c r="C13" t="s">
        <v>7</v>
      </c>
      <c r="E13" s="4">
        <v>455</v>
      </c>
      <c r="F13" s="4">
        <f>E13*7.344</f>
        <v>3341.52</v>
      </c>
      <c r="G13" s="4">
        <v>105</v>
      </c>
      <c r="H13" s="4">
        <f>G13*8.77</f>
        <v>920.84999999999991</v>
      </c>
      <c r="J13" s="5">
        <v>50</v>
      </c>
    </row>
    <row r="14" spans="1:10" x14ac:dyDescent="0.25">
      <c r="E14" s="4"/>
      <c r="F14" s="4"/>
      <c r="G14" s="4"/>
      <c r="H14" s="4"/>
    </row>
    <row r="15" spans="1:10" x14ac:dyDescent="0.25">
      <c r="E15" s="4"/>
      <c r="F15" s="4"/>
      <c r="G15" s="4"/>
      <c r="H15" s="4"/>
      <c r="J15" s="5">
        <f>SUM(J8:J14)</f>
        <v>300</v>
      </c>
    </row>
    <row r="16" spans="1:10" x14ac:dyDescent="0.25">
      <c r="E16" s="4"/>
      <c r="F16" s="4"/>
      <c r="G16" s="4"/>
      <c r="H16" s="4"/>
    </row>
    <row r="17" spans="5:10" x14ac:dyDescent="0.25">
      <c r="E17" s="4"/>
      <c r="F17" s="4"/>
      <c r="G17" s="4"/>
      <c r="H17" s="4"/>
    </row>
    <row r="18" spans="5:10" x14ac:dyDescent="0.25">
      <c r="E18" s="4"/>
      <c r="F18" s="4"/>
      <c r="G18" s="4"/>
      <c r="H18" s="4"/>
    </row>
    <row r="19" spans="5:10" x14ac:dyDescent="0.25">
      <c r="E19" s="4">
        <f>SUM(E8:E18)</f>
        <v>2492</v>
      </c>
      <c r="F19" s="4">
        <f>SUM(F8:F18)</f>
        <v>18301.239999999998</v>
      </c>
      <c r="G19" s="4">
        <f>SUM(G8:G18)</f>
        <v>523</v>
      </c>
      <c r="H19" s="4">
        <f>SUM(H8:H18)</f>
        <v>4586.6499999999996</v>
      </c>
    </row>
    <row r="20" spans="5:10" x14ac:dyDescent="0.25">
      <c r="E20" s="2"/>
      <c r="F20" s="2"/>
      <c r="G20" s="2"/>
      <c r="H20" s="2"/>
    </row>
    <row r="21" spans="5:10" x14ac:dyDescent="0.25">
      <c r="E21" s="2"/>
      <c r="F21" s="2"/>
      <c r="G21" s="2"/>
      <c r="H21" s="2"/>
    </row>
    <row r="22" spans="5:10" x14ac:dyDescent="0.25">
      <c r="E22" s="2"/>
      <c r="F22" s="2"/>
      <c r="G22" s="2"/>
      <c r="H22" s="2"/>
    </row>
    <row r="23" spans="5:10" x14ac:dyDescent="0.25">
      <c r="E23" s="2"/>
      <c r="F23" s="6">
        <f>18301+4587</f>
        <v>22888</v>
      </c>
      <c r="G23" s="2"/>
      <c r="H23" s="2"/>
      <c r="J23" s="5">
        <f>J15/F23</f>
        <v>1.3107305138063614E-2</v>
      </c>
    </row>
    <row r="24" spans="5:10" x14ac:dyDescent="0.25">
      <c r="E24" s="2"/>
      <c r="F24" s="2"/>
      <c r="G24" s="2"/>
      <c r="H24" s="2"/>
    </row>
    <row r="25" spans="5:10" x14ac:dyDescent="0.25">
      <c r="E25" s="2"/>
      <c r="F25" s="2"/>
      <c r="G25" s="2"/>
      <c r="H25" s="2"/>
    </row>
    <row r="26" spans="5:10" x14ac:dyDescent="0.25">
      <c r="E26" s="2"/>
      <c r="F26" s="2"/>
      <c r="G26" s="2"/>
      <c r="H26" s="2"/>
    </row>
    <row r="27" spans="5:10" x14ac:dyDescent="0.25">
      <c r="E27" s="2"/>
      <c r="F27" s="2"/>
      <c r="G27" s="2"/>
      <c r="H27" s="2"/>
    </row>
    <row r="28" spans="5:10" x14ac:dyDescent="0.25">
      <c r="E28" s="2"/>
      <c r="F28" s="2"/>
      <c r="G28" s="2"/>
      <c r="H28" s="2"/>
    </row>
    <row r="29" spans="5:10" x14ac:dyDescent="0.25">
      <c r="E29" s="2"/>
      <c r="F29" s="2"/>
      <c r="G29" s="2"/>
      <c r="H29" s="2"/>
    </row>
    <row r="30" spans="5:10" x14ac:dyDescent="0.25">
      <c r="E30" s="2"/>
      <c r="F30" s="2"/>
      <c r="G30" s="2"/>
      <c r="H30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4" workbookViewId="0">
      <selection activeCell="J8" sqref="J8"/>
    </sheetView>
  </sheetViews>
  <sheetFormatPr defaultRowHeight="15" x14ac:dyDescent="0.25"/>
  <cols>
    <col min="11" max="11" width="11.42578125" style="9" customWidth="1"/>
    <col min="12" max="12" width="14.7109375" style="12" customWidth="1"/>
    <col min="13" max="13" width="12" style="5" customWidth="1"/>
  </cols>
  <sheetData>
    <row r="1" spans="1:13" x14ac:dyDescent="0.25">
      <c r="A1" t="s">
        <v>0</v>
      </c>
      <c r="E1" t="s">
        <v>8</v>
      </c>
      <c r="J1" s="5"/>
    </row>
    <row r="2" spans="1:13" x14ac:dyDescent="0.25">
      <c r="E2" t="s">
        <v>9</v>
      </c>
      <c r="J2" s="5"/>
    </row>
    <row r="3" spans="1:13" x14ac:dyDescent="0.25">
      <c r="E3" t="s">
        <v>10</v>
      </c>
      <c r="J3" s="5"/>
    </row>
    <row r="4" spans="1:13" x14ac:dyDescent="0.25">
      <c r="J4" s="5"/>
    </row>
    <row r="5" spans="1:13" x14ac:dyDescent="0.25">
      <c r="E5" s="2" t="s">
        <v>5</v>
      </c>
      <c r="F5" s="2"/>
      <c r="G5" s="2" t="s">
        <v>6</v>
      </c>
      <c r="H5" s="2"/>
      <c r="I5" s="2"/>
      <c r="J5" s="5"/>
    </row>
    <row r="6" spans="1:13" x14ac:dyDescent="0.25">
      <c r="A6" t="s">
        <v>1</v>
      </c>
      <c r="C6" t="s">
        <v>2</v>
      </c>
      <c r="E6" s="2" t="s">
        <v>3</v>
      </c>
      <c r="F6" s="2" t="s">
        <v>4</v>
      </c>
      <c r="G6" s="2" t="s">
        <v>3</v>
      </c>
      <c r="H6" s="2" t="s">
        <v>4</v>
      </c>
      <c r="I6" s="2"/>
      <c r="J6" s="5" t="s">
        <v>14</v>
      </c>
      <c r="K6" s="9" t="s">
        <v>15</v>
      </c>
      <c r="L6" s="12" t="s">
        <v>17</v>
      </c>
      <c r="M6" s="5" t="s">
        <v>20</v>
      </c>
    </row>
    <row r="7" spans="1:13" x14ac:dyDescent="0.25">
      <c r="E7" s="2"/>
      <c r="F7" s="2"/>
      <c r="G7" s="2"/>
      <c r="H7" s="2"/>
      <c r="I7" s="2"/>
      <c r="J7" s="2" t="s">
        <v>23</v>
      </c>
      <c r="K7" s="9" t="s">
        <v>16</v>
      </c>
      <c r="L7" s="12" t="s">
        <v>18</v>
      </c>
      <c r="M7" s="5" t="s">
        <v>21</v>
      </c>
    </row>
    <row r="8" spans="1:13" x14ac:dyDescent="0.25">
      <c r="E8" s="2"/>
      <c r="F8" s="2"/>
      <c r="G8" s="2"/>
      <c r="H8" s="2"/>
      <c r="I8" s="2"/>
      <c r="J8" s="2"/>
      <c r="K8" s="9" t="s">
        <v>22</v>
      </c>
      <c r="L8" s="12" t="s">
        <v>19</v>
      </c>
    </row>
    <row r="9" spans="1:13" x14ac:dyDescent="0.25">
      <c r="A9" s="7">
        <v>42853</v>
      </c>
      <c r="C9" t="s">
        <v>12</v>
      </c>
      <c r="E9" s="2">
        <v>540</v>
      </c>
      <c r="F9" s="8">
        <f t="shared" ref="F9:F14" si="0">E9*7.344</f>
        <v>3965.76</v>
      </c>
      <c r="G9" s="2">
        <v>125</v>
      </c>
      <c r="H9" s="8">
        <f t="shared" ref="H9:H14" si="1">G9*8.77</f>
        <v>1096.25</v>
      </c>
      <c r="I9" s="2"/>
      <c r="J9" s="8">
        <f>F9+H9</f>
        <v>5062.01</v>
      </c>
      <c r="K9" s="5">
        <v>7.0000000000000007E-2</v>
      </c>
      <c r="L9" s="12">
        <f>J9*K9</f>
        <v>354.34070000000003</v>
      </c>
      <c r="M9" s="5">
        <v>45</v>
      </c>
    </row>
    <row r="10" spans="1:13" x14ac:dyDescent="0.25">
      <c r="A10" s="7">
        <v>42886</v>
      </c>
      <c r="C10" t="s">
        <v>12</v>
      </c>
      <c r="E10" s="2">
        <v>410</v>
      </c>
      <c r="F10" s="8">
        <f t="shared" si="0"/>
        <v>3011.04</v>
      </c>
      <c r="G10" s="2">
        <v>145</v>
      </c>
      <c r="H10" s="8">
        <f t="shared" si="1"/>
        <v>1271.6499999999999</v>
      </c>
      <c r="I10" s="2"/>
      <c r="J10" s="8">
        <f t="shared" ref="J10:J14" si="2">F10+H10</f>
        <v>4282.6899999999996</v>
      </c>
      <c r="K10" s="5">
        <v>7.0000000000000007E-2</v>
      </c>
      <c r="L10" s="12">
        <f t="shared" ref="L10:L14" si="3">J10*K10</f>
        <v>299.78829999999999</v>
      </c>
      <c r="M10" s="5">
        <v>45</v>
      </c>
    </row>
    <row r="11" spans="1:13" x14ac:dyDescent="0.25">
      <c r="A11" s="7">
        <v>42929</v>
      </c>
      <c r="C11" t="s">
        <v>12</v>
      </c>
      <c r="E11" s="2">
        <v>460</v>
      </c>
      <c r="F11" s="8">
        <f t="shared" si="0"/>
        <v>3378.2400000000002</v>
      </c>
      <c r="G11" s="2">
        <v>135</v>
      </c>
      <c r="H11" s="8">
        <f t="shared" si="1"/>
        <v>1183.95</v>
      </c>
      <c r="I11" s="2"/>
      <c r="J11" s="8">
        <f t="shared" si="2"/>
        <v>4562.1900000000005</v>
      </c>
      <c r="K11" s="5">
        <v>7.0000000000000007E-2</v>
      </c>
      <c r="L11" s="12">
        <f t="shared" si="3"/>
        <v>319.35330000000005</v>
      </c>
      <c r="M11" s="5">
        <v>45</v>
      </c>
    </row>
    <row r="12" spans="1:13" x14ac:dyDescent="0.25">
      <c r="A12" s="7">
        <v>42978</v>
      </c>
      <c r="C12" t="s">
        <v>12</v>
      </c>
      <c r="E12" s="2">
        <v>495</v>
      </c>
      <c r="F12" s="8">
        <f t="shared" si="0"/>
        <v>3635.28</v>
      </c>
      <c r="G12" s="2">
        <v>142</v>
      </c>
      <c r="H12" s="8">
        <f t="shared" si="1"/>
        <v>1245.3399999999999</v>
      </c>
      <c r="I12" s="2"/>
      <c r="J12" s="8">
        <f t="shared" si="2"/>
        <v>4880.62</v>
      </c>
      <c r="K12" s="5">
        <v>7.0000000000000007E-2</v>
      </c>
      <c r="L12" s="12">
        <f t="shared" si="3"/>
        <v>341.64340000000004</v>
      </c>
      <c r="M12" s="5">
        <v>45</v>
      </c>
    </row>
    <row r="13" spans="1:13" x14ac:dyDescent="0.25">
      <c r="A13" s="7">
        <v>43018</v>
      </c>
      <c r="C13" t="s">
        <v>12</v>
      </c>
      <c r="E13" s="2">
        <v>475</v>
      </c>
      <c r="F13" s="8">
        <f t="shared" si="0"/>
        <v>3488.4</v>
      </c>
      <c r="G13" s="2">
        <v>80</v>
      </c>
      <c r="H13" s="8">
        <f t="shared" si="1"/>
        <v>701.59999999999991</v>
      </c>
      <c r="I13" s="2"/>
      <c r="J13" s="8">
        <f t="shared" si="2"/>
        <v>4190</v>
      </c>
      <c r="K13" s="5">
        <v>7.0000000000000007E-2</v>
      </c>
      <c r="L13" s="12">
        <f t="shared" si="3"/>
        <v>293.3</v>
      </c>
      <c r="M13" s="5">
        <v>45</v>
      </c>
    </row>
    <row r="14" spans="1:13" x14ac:dyDescent="0.25">
      <c r="A14" s="7">
        <v>43077</v>
      </c>
      <c r="C14" t="s">
        <v>12</v>
      </c>
      <c r="E14" s="2">
        <v>425</v>
      </c>
      <c r="F14" s="8">
        <f t="shared" si="0"/>
        <v>3121.2000000000003</v>
      </c>
      <c r="G14" s="2">
        <v>320</v>
      </c>
      <c r="H14" s="8">
        <f t="shared" si="1"/>
        <v>2806.3999999999996</v>
      </c>
      <c r="I14" s="2"/>
      <c r="J14" s="8">
        <f t="shared" si="2"/>
        <v>5927.6</v>
      </c>
      <c r="K14" s="5">
        <v>7.0000000000000007E-2</v>
      </c>
      <c r="L14" s="12">
        <f t="shared" si="3"/>
        <v>414.93200000000007</v>
      </c>
      <c r="M14" s="5">
        <v>45</v>
      </c>
    </row>
    <row r="15" spans="1:13" x14ac:dyDescent="0.25">
      <c r="E15" s="2"/>
      <c r="F15" s="2"/>
      <c r="G15" s="2"/>
      <c r="H15" s="2"/>
      <c r="I15" s="2"/>
      <c r="J15" s="2"/>
      <c r="L15" s="12">
        <f>SUM(L9:L14)</f>
        <v>2023.3577</v>
      </c>
      <c r="M15" s="5">
        <f>6*45</f>
        <v>270</v>
      </c>
    </row>
    <row r="16" spans="1:13" x14ac:dyDescent="0.25">
      <c r="E16" s="2"/>
      <c r="F16" s="2"/>
      <c r="G16" s="2"/>
      <c r="H16" s="2"/>
      <c r="I16" s="2"/>
      <c r="J16" s="2"/>
    </row>
    <row r="17" spans="5:10" x14ac:dyDescent="0.25">
      <c r="E17" s="2"/>
      <c r="F17" s="2"/>
      <c r="G17" s="2"/>
      <c r="H17" s="2"/>
      <c r="I17" s="2"/>
      <c r="J17" s="2"/>
    </row>
    <row r="18" spans="5:10" x14ac:dyDescent="0.25">
      <c r="E18" s="2"/>
      <c r="F18" s="2"/>
      <c r="G18" s="2"/>
      <c r="H18" s="2"/>
      <c r="I18" s="2"/>
      <c r="J18" s="2"/>
    </row>
    <row r="19" spans="5:10" x14ac:dyDescent="0.25">
      <c r="E19" s="2"/>
      <c r="F19" s="2"/>
      <c r="G19" s="2"/>
      <c r="H19" s="2"/>
      <c r="I19" s="2"/>
      <c r="J19" s="2"/>
    </row>
    <row r="20" spans="5:10" x14ac:dyDescent="0.25">
      <c r="E20" s="2"/>
      <c r="F20" s="2"/>
      <c r="G20" s="2"/>
      <c r="H20" s="2"/>
      <c r="I20" s="2"/>
      <c r="J20" s="2"/>
    </row>
    <row r="21" spans="5:10" x14ac:dyDescent="0.25">
      <c r="E21" s="2"/>
      <c r="F21" s="2"/>
      <c r="G21" s="2"/>
      <c r="H21" s="2"/>
      <c r="I21" s="2"/>
      <c r="J21" s="2"/>
    </row>
    <row r="22" spans="5:10" x14ac:dyDescent="0.25">
      <c r="E22" s="2">
        <f>SUM(E9:E21)</f>
        <v>2805</v>
      </c>
      <c r="F22" s="8">
        <f>SUM(F9:F21)</f>
        <v>20599.920000000002</v>
      </c>
      <c r="G22" s="2">
        <f>SUM(G9:G21)</f>
        <v>947</v>
      </c>
      <c r="H22" s="8">
        <f>SUM(H9:H21)</f>
        <v>8305.1899999999987</v>
      </c>
      <c r="I22" s="2"/>
      <c r="J22" s="2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F9" sqref="F9"/>
    </sheetView>
  </sheetViews>
  <sheetFormatPr defaultRowHeight="15" x14ac:dyDescent="0.25"/>
  <cols>
    <col min="6" max="6" width="9.5703125" bestFit="1" customWidth="1"/>
    <col min="9" max="9" width="9.5703125" style="2" bestFit="1" customWidth="1"/>
  </cols>
  <sheetData>
    <row r="1" spans="1:10" x14ac:dyDescent="0.25">
      <c r="A1" t="s">
        <v>0</v>
      </c>
      <c r="E1" t="s">
        <v>8</v>
      </c>
      <c r="J1" s="5"/>
    </row>
    <row r="2" spans="1:10" x14ac:dyDescent="0.25">
      <c r="E2" t="s">
        <v>9</v>
      </c>
      <c r="J2" s="5"/>
    </row>
    <row r="3" spans="1:10" x14ac:dyDescent="0.25">
      <c r="E3" t="s">
        <v>10</v>
      </c>
      <c r="J3" s="5"/>
    </row>
    <row r="4" spans="1:10" x14ac:dyDescent="0.25">
      <c r="J4" s="5"/>
    </row>
    <row r="5" spans="1:10" x14ac:dyDescent="0.25">
      <c r="E5" s="11" t="s">
        <v>5</v>
      </c>
      <c r="F5" s="11"/>
      <c r="G5" s="11" t="s">
        <v>6</v>
      </c>
      <c r="H5" s="11"/>
      <c r="I5" s="2" t="s">
        <v>14</v>
      </c>
      <c r="J5" s="5" t="s">
        <v>11</v>
      </c>
    </row>
    <row r="6" spans="1:10" x14ac:dyDescent="0.25">
      <c r="A6" t="s">
        <v>1</v>
      </c>
      <c r="C6" t="s">
        <v>2</v>
      </c>
      <c r="E6" t="s">
        <v>3</v>
      </c>
      <c r="F6" t="s">
        <v>4</v>
      </c>
      <c r="G6" t="s">
        <v>3</v>
      </c>
      <c r="H6" t="s">
        <v>4</v>
      </c>
      <c r="I6" s="2" t="s">
        <v>4</v>
      </c>
      <c r="J6" s="5"/>
    </row>
    <row r="9" spans="1:10" x14ac:dyDescent="0.25">
      <c r="A9" s="7">
        <v>43222</v>
      </c>
      <c r="C9" t="s">
        <v>13</v>
      </c>
      <c r="E9" s="2">
        <v>400</v>
      </c>
      <c r="F9" s="10">
        <f>E9*7.344</f>
        <v>2937.6</v>
      </c>
      <c r="G9" s="2">
        <v>75</v>
      </c>
      <c r="H9" s="8">
        <f>G9*8.77</f>
        <v>657.75</v>
      </c>
      <c r="I9" s="10">
        <f>F9+H9</f>
        <v>3595.35</v>
      </c>
    </row>
    <row r="10" spans="1:10" x14ac:dyDescent="0.25">
      <c r="E10" s="2"/>
      <c r="F10" s="2"/>
      <c r="G10" s="2"/>
      <c r="H10" s="2"/>
    </row>
    <row r="11" spans="1:10" x14ac:dyDescent="0.25">
      <c r="E11" s="2"/>
      <c r="F11" s="2"/>
      <c r="G11" s="2"/>
      <c r="H11" s="2"/>
    </row>
    <row r="12" spans="1:10" x14ac:dyDescent="0.25">
      <c r="E12" s="2"/>
      <c r="F12" s="2"/>
      <c r="G12" s="2"/>
      <c r="H12" s="2"/>
    </row>
    <row r="13" spans="1:10" x14ac:dyDescent="0.25">
      <c r="E13" s="2"/>
      <c r="F13" s="2"/>
      <c r="G13" s="2"/>
      <c r="H13" s="2"/>
    </row>
    <row r="14" spans="1:10" x14ac:dyDescent="0.25">
      <c r="E14" s="2"/>
      <c r="F14" s="2"/>
      <c r="G14" s="2"/>
      <c r="H14" s="2"/>
    </row>
    <row r="15" spans="1:10" x14ac:dyDescent="0.25">
      <c r="E15" s="2"/>
      <c r="F15" s="2"/>
      <c r="G15" s="2"/>
      <c r="H15" s="2"/>
    </row>
    <row r="16" spans="1:10" x14ac:dyDescent="0.25">
      <c r="E16" s="2"/>
      <c r="F16" s="2"/>
      <c r="G16" s="2"/>
      <c r="H16" s="2"/>
    </row>
    <row r="17" spans="5:8" x14ac:dyDescent="0.25">
      <c r="E17" s="2"/>
      <c r="F17" s="2"/>
      <c r="G17" s="2"/>
      <c r="H17" s="2"/>
    </row>
    <row r="18" spans="5:8" x14ac:dyDescent="0.25">
      <c r="E18" s="2"/>
      <c r="F18" s="2"/>
      <c r="G18" s="2"/>
      <c r="H18" s="2"/>
    </row>
    <row r="19" spans="5:8" x14ac:dyDescent="0.25">
      <c r="E19" s="2"/>
      <c r="F19" s="2"/>
      <c r="G19" s="2"/>
      <c r="H19" s="2"/>
    </row>
    <row r="20" spans="5:8" x14ac:dyDescent="0.25">
      <c r="E20" s="2"/>
      <c r="F20" s="2"/>
      <c r="G20" s="2"/>
      <c r="H20" s="2"/>
    </row>
    <row r="21" spans="5:8" x14ac:dyDescent="0.25">
      <c r="E21" s="2"/>
      <c r="F21" s="2"/>
      <c r="G21" s="2"/>
      <c r="H21" s="2"/>
    </row>
    <row r="22" spans="5:8" x14ac:dyDescent="0.25">
      <c r="E22" s="2"/>
      <c r="F22" s="2"/>
      <c r="G22" s="2"/>
      <c r="H22" s="2"/>
    </row>
    <row r="23" spans="5:8" x14ac:dyDescent="0.25">
      <c r="E23" s="2"/>
      <c r="F23" s="2"/>
      <c r="G23" s="2"/>
      <c r="H23" s="2"/>
    </row>
    <row r="24" spans="5:8" x14ac:dyDescent="0.25">
      <c r="E24" s="2"/>
      <c r="F24" s="2"/>
      <c r="G24" s="2"/>
      <c r="H24" s="2"/>
    </row>
    <row r="25" spans="5:8" x14ac:dyDescent="0.25">
      <c r="E25" s="2"/>
      <c r="F25" s="2"/>
      <c r="G25" s="2"/>
      <c r="H25" s="2"/>
    </row>
    <row r="26" spans="5:8" x14ac:dyDescent="0.25">
      <c r="E26" s="2"/>
      <c r="F26" s="2"/>
      <c r="G26" s="2"/>
      <c r="H26" s="2"/>
    </row>
    <row r="27" spans="5:8" x14ac:dyDescent="0.25">
      <c r="E27" s="2"/>
      <c r="F27" s="2"/>
      <c r="G27" s="2"/>
      <c r="H27" s="2"/>
    </row>
  </sheetData>
  <mergeCells count="2">
    <mergeCell ref="G5:H5"/>
    <mergeCell ref="E5:F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2016</vt:lpstr>
      <vt:lpstr>2017</vt:lpstr>
      <vt:lpstr>2018</vt:lpstr>
    </vt:vector>
  </TitlesOfParts>
  <Company>Washtenaw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County User</dc:creator>
  <cp:lastModifiedBy>County User</cp:lastModifiedBy>
  <dcterms:created xsi:type="dcterms:W3CDTF">2016-04-07T18:22:31Z</dcterms:created>
  <dcterms:modified xsi:type="dcterms:W3CDTF">2018-05-09T12:53:54Z</dcterms:modified>
</cp:coreProperties>
</file>